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740" windowHeight="8025" activeTab="2"/>
  </bookViews>
  <sheets>
    <sheet name="January 2007" sheetId="1" r:id="rId1"/>
    <sheet name="February 2007" sheetId="2" r:id="rId2"/>
    <sheet name="March2007" sheetId="3" r:id="rId3"/>
    <sheet name="Cumulative" sheetId="4" r:id="rId4"/>
  </sheets>
  <definedNames/>
  <calcPr fullCalcOnLoad="1"/>
</workbook>
</file>

<file path=xl/sharedStrings.xml><?xml version="1.0" encoding="utf-8"?>
<sst xmlns="http://schemas.openxmlformats.org/spreadsheetml/2006/main" count="148" uniqueCount="40">
  <si>
    <t>SITES</t>
  </si>
  <si>
    <t>RECRUITMENT</t>
  </si>
  <si>
    <t>RETENTION</t>
  </si>
  <si>
    <t>TOTAL POINTS</t>
  </si>
  <si>
    <t># Randomized</t>
  </si>
  <si>
    <t>Points</t>
  </si>
  <si>
    <t>BAART (PA)</t>
  </si>
  <si>
    <t>Bi-Valley (CA/AZ)</t>
  </si>
  <si>
    <t>Ct. Counseling (NE)</t>
  </si>
  <si>
    <t>Evergreen (WA)</t>
  </si>
  <si>
    <t>Hartford Dispensary (NE)</t>
  </si>
  <si>
    <t>Matrix (PA)</t>
  </si>
  <si>
    <t>NET Steps (DV)</t>
  </si>
  <si>
    <t>% Randomized Ss retained this mth</t>
  </si>
  <si>
    <t>Place</t>
  </si>
  <si>
    <t>1st</t>
  </si>
  <si>
    <t>2nd</t>
  </si>
  <si>
    <t>4th</t>
  </si>
  <si>
    <t>5th</t>
  </si>
  <si>
    <t>6th</t>
  </si>
  <si>
    <t>Points: 1st=10, 2nd = 7, 3rd = 6, 4th = 5, 5th = 4, 6th = 3, 7th = 2, 8th = 1</t>
  </si>
  <si>
    <t>START REWARDS PROGRAM</t>
  </si>
  <si>
    <t>Site % Clean</t>
  </si>
  <si>
    <t>DATA ACCURACY/COMPLETENESS</t>
  </si>
  <si>
    <t>3rd</t>
  </si>
  <si>
    <t>7th</t>
  </si>
  <si>
    <t>8th</t>
  </si>
  <si>
    <t>CODA (OR/HI)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</si>
  <si>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Ct. Counseling (NE)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</si>
  <si>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Bi-Valley (PA)</t>
    </r>
  </si>
  <si>
    <t>3rd Place: BAART (PA)</t>
  </si>
  <si>
    <r>
      <t xml:space="preserve">Month:  </t>
    </r>
    <r>
      <rPr>
        <u val="single"/>
        <sz val="12"/>
        <rFont val="Times New Roman"/>
        <family val="1"/>
      </rPr>
      <t>February 2007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</si>
  <si>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Bi-Valley (CA/AZ)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</si>
  <si>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CODA (OR/HI)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</si>
  <si>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NET Steps (DV)</t>
    </r>
  </si>
  <si>
    <t>NA</t>
  </si>
  <si>
    <r>
      <t>Month:  January</t>
    </r>
    <r>
      <rPr>
        <u val="single"/>
        <sz val="12"/>
        <rFont val="Times New Roman"/>
        <family val="1"/>
      </rPr>
      <t xml:space="preserve"> 2007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</si>
  <si>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BAART (PA)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</si>
  <si>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Place: Bi-Valley (CA/AZ)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</si>
  <si>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Place: Evergreen (WA)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</si>
</sst>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10" fontId="1" fillId="0" borderId="2" xfId="0" applyNumberFormat="1" applyFont="1" applyBorder="1" applyAlignment="1">
      <alignment horizontal="center" vertical="top" wrapText="1"/>
    </xf>
    <xf numFmtId="10" fontId="8" fillId="0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1" xfId="0" applyNumberFormat="1" applyFont="1" applyBorder="1" applyAlignment="1">
      <alignment horizontal="center" vertical="top" wrapText="1"/>
    </xf>
    <xf numFmtId="10" fontId="1" fillId="0" borderId="3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18" sqref="B18"/>
    </sheetView>
  </sheetViews>
  <sheetFormatPr defaultColWidth="9.140625" defaultRowHeight="12.75"/>
  <cols>
    <col min="1" max="1" width="25.140625" style="0" customWidth="1"/>
    <col min="2" max="2" width="19.7109375" style="4" customWidth="1"/>
    <col min="3" max="3" width="5.00390625" style="4" bestFit="1" customWidth="1"/>
    <col min="4" max="4" width="5.7109375" style="4" bestFit="1" customWidth="1"/>
    <col min="5" max="5" width="10.7109375" style="4" customWidth="1"/>
  </cols>
  <sheetData>
    <row r="1" spans="1:11" ht="18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0" customFormat="1" ht="18">
      <c r="A2" s="9"/>
      <c r="B2" s="9"/>
      <c r="C2" s="9"/>
      <c r="D2" s="9"/>
      <c r="E2" s="12"/>
      <c r="F2" s="9"/>
      <c r="G2" s="9"/>
      <c r="H2" s="9"/>
      <c r="I2" s="9"/>
      <c r="J2" s="9"/>
      <c r="K2" s="9"/>
    </row>
    <row r="3" spans="1:11" ht="16.5" thickBot="1">
      <c r="A3" s="1" t="s">
        <v>36</v>
      </c>
      <c r="E3" s="13"/>
      <c r="F3" s="4"/>
      <c r="G3" s="4"/>
      <c r="H3" s="4"/>
      <c r="I3" s="4"/>
      <c r="J3" s="4"/>
      <c r="K3" s="4"/>
    </row>
    <row r="4" spans="1:5" s="3" customFormat="1" ht="27.75" customHeight="1" thickBot="1">
      <c r="A4" s="34" t="s">
        <v>0</v>
      </c>
      <c r="B4" s="36" t="s">
        <v>1</v>
      </c>
      <c r="C4" s="37"/>
      <c r="D4" s="38"/>
      <c r="E4" s="34" t="s">
        <v>3</v>
      </c>
    </row>
    <row r="5" spans="1:5" s="3" customFormat="1" ht="39" customHeight="1" thickBot="1">
      <c r="A5" s="35"/>
      <c r="B5" s="2" t="s">
        <v>4</v>
      </c>
      <c r="C5" s="2" t="s">
        <v>14</v>
      </c>
      <c r="D5" s="2" t="s">
        <v>5</v>
      </c>
      <c r="E5" s="35"/>
    </row>
    <row r="6" spans="1:5" ht="15" customHeight="1" thickBot="1">
      <c r="A6" s="28" t="s">
        <v>6</v>
      </c>
      <c r="B6" s="19">
        <v>7</v>
      </c>
      <c r="C6" s="19" t="s">
        <v>15</v>
      </c>
      <c r="D6" s="19">
        <f>10</f>
        <v>10</v>
      </c>
      <c r="E6" s="19">
        <f aca="true" t="shared" si="0" ref="E6:E13">D6</f>
        <v>10</v>
      </c>
    </row>
    <row r="7" spans="1:5" ht="15" customHeight="1" thickBot="1">
      <c r="A7" s="16" t="s">
        <v>7</v>
      </c>
      <c r="B7" s="7">
        <v>6</v>
      </c>
      <c r="C7" s="7" t="s">
        <v>16</v>
      </c>
      <c r="D7" s="7">
        <f>7</f>
        <v>7</v>
      </c>
      <c r="E7" s="19">
        <f t="shared" si="0"/>
        <v>7</v>
      </c>
    </row>
    <row r="8" spans="1:5" ht="15" customHeight="1" thickBot="1">
      <c r="A8" s="16" t="s">
        <v>9</v>
      </c>
      <c r="B8" s="7">
        <v>5</v>
      </c>
      <c r="C8" s="7" t="s">
        <v>24</v>
      </c>
      <c r="D8" s="7">
        <f>(6+5)/2</f>
        <v>5.5</v>
      </c>
      <c r="E8" s="19">
        <f t="shared" si="0"/>
        <v>5.5</v>
      </c>
    </row>
    <row r="9" spans="1:5" ht="15" customHeight="1" thickBot="1">
      <c r="A9" s="17" t="s">
        <v>12</v>
      </c>
      <c r="B9" s="6">
        <v>5</v>
      </c>
      <c r="C9" s="6" t="s">
        <v>24</v>
      </c>
      <c r="D9" s="6">
        <f>(6+5)/2</f>
        <v>5.5</v>
      </c>
      <c r="E9" s="5">
        <f t="shared" si="0"/>
        <v>5.5</v>
      </c>
    </row>
    <row r="10" spans="1:5" ht="15" customHeight="1" thickBot="1">
      <c r="A10" s="17" t="s">
        <v>27</v>
      </c>
      <c r="B10" s="6">
        <v>4</v>
      </c>
      <c r="C10" s="6" t="s">
        <v>18</v>
      </c>
      <c r="D10" s="6">
        <f>4</f>
        <v>4</v>
      </c>
      <c r="E10" s="5">
        <f t="shared" si="0"/>
        <v>4</v>
      </c>
    </row>
    <row r="11" spans="1:5" ht="15" customHeight="1" thickBot="1">
      <c r="A11" s="17" t="s">
        <v>8</v>
      </c>
      <c r="B11" s="6">
        <v>3</v>
      </c>
      <c r="C11" s="6" t="s">
        <v>19</v>
      </c>
      <c r="D11" s="6">
        <f>(3+2)/2</f>
        <v>2.5</v>
      </c>
      <c r="E11" s="5">
        <f t="shared" si="0"/>
        <v>2.5</v>
      </c>
    </row>
    <row r="12" spans="1:5" ht="15" customHeight="1" thickBot="1">
      <c r="A12" s="17" t="s">
        <v>10</v>
      </c>
      <c r="B12" s="6">
        <v>3</v>
      </c>
      <c r="C12" s="6" t="s">
        <v>19</v>
      </c>
      <c r="D12" s="6">
        <f>(3+2)/2</f>
        <v>2.5</v>
      </c>
      <c r="E12" s="5">
        <f t="shared" si="0"/>
        <v>2.5</v>
      </c>
    </row>
    <row r="13" spans="1:5" ht="15" customHeight="1" thickBot="1">
      <c r="A13" s="17" t="s">
        <v>11</v>
      </c>
      <c r="B13" s="6" t="s">
        <v>35</v>
      </c>
      <c r="C13" s="6" t="s">
        <v>35</v>
      </c>
      <c r="D13" s="6">
        <v>0</v>
      </c>
      <c r="E13" s="5">
        <f t="shared" si="0"/>
        <v>0</v>
      </c>
    </row>
    <row r="14" ht="12.75">
      <c r="A14" s="8" t="s">
        <v>20</v>
      </c>
    </row>
    <row r="15" ht="12.75">
      <c r="A15" s="8"/>
    </row>
    <row r="16" ht="18.75">
      <c r="A16" s="1" t="s">
        <v>37</v>
      </c>
    </row>
    <row r="17" ht="15.75">
      <c r="A17" s="1"/>
    </row>
    <row r="18" ht="18.75">
      <c r="A18" s="1" t="s">
        <v>38</v>
      </c>
    </row>
    <row r="19" ht="15.75">
      <c r="A19" s="1"/>
    </row>
    <row r="20" ht="18.75">
      <c r="A20" s="1" t="s">
        <v>39</v>
      </c>
    </row>
  </sheetData>
  <mergeCells count="4">
    <mergeCell ref="E4:E5"/>
    <mergeCell ref="A4:A5"/>
    <mergeCell ref="B4:D4"/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20" sqref="B20"/>
    </sheetView>
  </sheetViews>
  <sheetFormatPr defaultColWidth="9.140625" defaultRowHeight="12.75"/>
  <cols>
    <col min="1" max="1" width="25.140625" style="0" customWidth="1"/>
    <col min="2" max="2" width="19.7109375" style="4" customWidth="1"/>
    <col min="3" max="3" width="5.00390625" style="4" bestFit="1" customWidth="1"/>
    <col min="4" max="4" width="5.7109375" style="4" bestFit="1" customWidth="1"/>
    <col min="5" max="5" width="17.140625" style="13" customWidth="1"/>
    <col min="6" max="6" width="5.00390625" style="4" bestFit="1" customWidth="1"/>
    <col min="7" max="7" width="5.7109375" style="4" bestFit="1" customWidth="1"/>
    <col min="8" max="8" width="16.00390625" style="4" customWidth="1"/>
    <col min="9" max="9" width="5.00390625" style="4" bestFit="1" customWidth="1"/>
    <col min="10" max="10" width="5.7109375" style="4" bestFit="1" customWidth="1"/>
    <col min="11" max="11" width="10.7109375" style="4" customWidth="1"/>
  </cols>
  <sheetData>
    <row r="1" spans="1:11" ht="18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0" customFormat="1" ht="18">
      <c r="A2" s="9"/>
      <c r="B2" s="9"/>
      <c r="C2" s="9"/>
      <c r="D2" s="9"/>
      <c r="E2" s="12"/>
      <c r="F2" s="9"/>
      <c r="G2" s="9"/>
      <c r="H2" s="9"/>
      <c r="I2" s="9"/>
      <c r="J2" s="9"/>
      <c r="K2" s="9"/>
    </row>
    <row r="3" ht="16.5" thickBot="1">
      <c r="A3" s="1" t="s">
        <v>31</v>
      </c>
    </row>
    <row r="4" spans="1:11" s="3" customFormat="1" ht="27.75" customHeight="1" thickBot="1">
      <c r="A4" s="34" t="s">
        <v>0</v>
      </c>
      <c r="B4" s="36" t="s">
        <v>1</v>
      </c>
      <c r="C4" s="37"/>
      <c r="D4" s="38"/>
      <c r="E4" s="36" t="s">
        <v>2</v>
      </c>
      <c r="F4" s="37"/>
      <c r="G4" s="38"/>
      <c r="H4" s="36" t="s">
        <v>23</v>
      </c>
      <c r="I4" s="37"/>
      <c r="J4" s="38"/>
      <c r="K4" s="34" t="s">
        <v>3</v>
      </c>
    </row>
    <row r="5" spans="1:11" s="3" customFormat="1" ht="39" customHeight="1" thickBot="1">
      <c r="A5" s="35"/>
      <c r="B5" s="2" t="s">
        <v>4</v>
      </c>
      <c r="C5" s="2" t="s">
        <v>14</v>
      </c>
      <c r="D5" s="2" t="s">
        <v>5</v>
      </c>
      <c r="E5" s="14" t="s">
        <v>13</v>
      </c>
      <c r="F5" s="2" t="s">
        <v>14</v>
      </c>
      <c r="G5" s="2" t="s">
        <v>5</v>
      </c>
      <c r="H5" s="2" t="s">
        <v>22</v>
      </c>
      <c r="I5" s="25" t="s">
        <v>14</v>
      </c>
      <c r="J5" s="2" t="s">
        <v>5</v>
      </c>
      <c r="K5" s="35"/>
    </row>
    <row r="6" spans="1:11" ht="15" customHeight="1" thickBot="1">
      <c r="A6" s="20" t="s">
        <v>7</v>
      </c>
      <c r="B6" s="5">
        <v>10</v>
      </c>
      <c r="C6" s="19" t="s">
        <v>15</v>
      </c>
      <c r="D6" s="5">
        <v>10</v>
      </c>
      <c r="E6" s="11">
        <f>29/31</f>
        <v>0.9354838709677419</v>
      </c>
      <c r="F6" s="5" t="s">
        <v>25</v>
      </c>
      <c r="G6" s="5">
        <v>2</v>
      </c>
      <c r="H6" s="11">
        <v>0.9322</v>
      </c>
      <c r="I6" s="7" t="s">
        <v>15</v>
      </c>
      <c r="J6" s="5">
        <v>10</v>
      </c>
      <c r="K6" s="5">
        <f aca="true" t="shared" si="0" ref="K6:K13">J6+G6+D6</f>
        <v>22</v>
      </c>
    </row>
    <row r="7" spans="1:11" ht="15" customHeight="1" thickBot="1">
      <c r="A7" s="16" t="s">
        <v>27</v>
      </c>
      <c r="B7" s="6">
        <v>7</v>
      </c>
      <c r="C7" s="7" t="s">
        <v>16</v>
      </c>
      <c r="D7" s="6">
        <f>(7+6)/2</f>
        <v>6.5</v>
      </c>
      <c r="E7" s="15">
        <f>23/23</f>
        <v>1</v>
      </c>
      <c r="F7" s="7" t="s">
        <v>15</v>
      </c>
      <c r="G7" s="6">
        <f>(10+7+6+5)/4</f>
        <v>7</v>
      </c>
      <c r="H7" s="11">
        <v>0.5694</v>
      </c>
      <c r="I7" s="6" t="s">
        <v>18</v>
      </c>
      <c r="J7" s="6">
        <v>4</v>
      </c>
      <c r="K7" s="5">
        <f t="shared" si="0"/>
        <v>17.5</v>
      </c>
    </row>
    <row r="8" spans="1:11" ht="15" customHeight="1" thickBot="1">
      <c r="A8" s="16" t="s">
        <v>12</v>
      </c>
      <c r="B8" s="6">
        <v>7</v>
      </c>
      <c r="C8" s="7" t="s">
        <v>16</v>
      </c>
      <c r="D8" s="6">
        <f>(7+6)/2</f>
        <v>6.5</v>
      </c>
      <c r="E8" s="15">
        <f>24/24</f>
        <v>1</v>
      </c>
      <c r="F8" s="7" t="s">
        <v>15</v>
      </c>
      <c r="G8" s="6">
        <f>(10+7+6+5)/4</f>
        <v>7</v>
      </c>
      <c r="H8" s="11">
        <v>0.4324</v>
      </c>
      <c r="I8" s="6" t="s">
        <v>19</v>
      </c>
      <c r="J8" s="6">
        <v>3</v>
      </c>
      <c r="K8" s="5">
        <f t="shared" si="0"/>
        <v>16.5</v>
      </c>
    </row>
    <row r="9" spans="1:11" ht="15" customHeight="1" thickBot="1">
      <c r="A9" s="17" t="s">
        <v>9</v>
      </c>
      <c r="B9" s="6">
        <v>5</v>
      </c>
      <c r="C9" s="6" t="s">
        <v>17</v>
      </c>
      <c r="D9" s="6">
        <v>5</v>
      </c>
      <c r="E9" s="15">
        <f>24/25</f>
        <v>0.96</v>
      </c>
      <c r="F9" s="6" t="s">
        <v>18</v>
      </c>
      <c r="G9" s="6">
        <v>4</v>
      </c>
      <c r="H9" s="11">
        <v>0.575</v>
      </c>
      <c r="I9" s="6" t="s">
        <v>17</v>
      </c>
      <c r="J9" s="6">
        <v>5</v>
      </c>
      <c r="K9" s="5">
        <f t="shared" si="0"/>
        <v>14</v>
      </c>
    </row>
    <row r="10" spans="1:11" ht="15" customHeight="1" thickBot="1">
      <c r="A10" s="17" t="s">
        <v>10</v>
      </c>
      <c r="B10" s="6">
        <v>2</v>
      </c>
      <c r="C10" s="6" t="s">
        <v>19</v>
      </c>
      <c r="D10" s="6">
        <f>(3+2+1)/3</f>
        <v>2</v>
      </c>
      <c r="E10" s="15">
        <f>18/19</f>
        <v>0.9473684210526315</v>
      </c>
      <c r="F10" s="5" t="s">
        <v>19</v>
      </c>
      <c r="G10" s="6">
        <v>3</v>
      </c>
      <c r="H10" s="11">
        <v>0.8462</v>
      </c>
      <c r="I10" s="7" t="s">
        <v>16</v>
      </c>
      <c r="J10" s="6">
        <v>7</v>
      </c>
      <c r="K10" s="5">
        <f t="shared" si="0"/>
        <v>12</v>
      </c>
    </row>
    <row r="11" spans="1:11" ht="15" customHeight="1" thickBot="1">
      <c r="A11" s="26" t="s">
        <v>6</v>
      </c>
      <c r="B11" s="6">
        <v>4</v>
      </c>
      <c r="C11" s="6" t="s">
        <v>18</v>
      </c>
      <c r="D11" s="6">
        <v>4</v>
      </c>
      <c r="E11" s="15">
        <f>24/27</f>
        <v>0.8888888888888888</v>
      </c>
      <c r="F11" s="6" t="s">
        <v>26</v>
      </c>
      <c r="G11" s="6">
        <v>1</v>
      </c>
      <c r="H11" s="11">
        <v>0.7532</v>
      </c>
      <c r="I11" s="7" t="s">
        <v>24</v>
      </c>
      <c r="J11" s="6">
        <v>6</v>
      </c>
      <c r="K11" s="5">
        <f t="shared" si="0"/>
        <v>11</v>
      </c>
    </row>
    <row r="12" spans="1:11" ht="15" customHeight="1" thickBot="1">
      <c r="A12" s="17" t="s">
        <v>8</v>
      </c>
      <c r="B12" s="6">
        <v>2</v>
      </c>
      <c r="C12" s="6" t="s">
        <v>19</v>
      </c>
      <c r="D12" s="6">
        <f>(3+2+1)/3</f>
        <v>2</v>
      </c>
      <c r="E12" s="15">
        <f>13/13</f>
        <v>1</v>
      </c>
      <c r="F12" s="7" t="s">
        <v>15</v>
      </c>
      <c r="G12" s="6">
        <f>(10+7+6+5)/4</f>
        <v>7</v>
      </c>
      <c r="H12" s="11">
        <v>0.303</v>
      </c>
      <c r="I12" s="6" t="s">
        <v>25</v>
      </c>
      <c r="J12" s="6">
        <v>2</v>
      </c>
      <c r="K12" s="5">
        <f t="shared" si="0"/>
        <v>11</v>
      </c>
    </row>
    <row r="13" spans="1:11" ht="15" customHeight="1" thickBot="1">
      <c r="A13" s="17" t="s">
        <v>11</v>
      </c>
      <c r="B13" s="6">
        <v>2</v>
      </c>
      <c r="C13" s="6" t="s">
        <v>19</v>
      </c>
      <c r="D13" s="6">
        <f>(3+2+1)/3</f>
        <v>2</v>
      </c>
      <c r="E13" s="15">
        <f>2/2</f>
        <v>1</v>
      </c>
      <c r="F13" s="7" t="s">
        <v>15</v>
      </c>
      <c r="G13" s="6">
        <f>(10+7+6+5)/4</f>
        <v>7</v>
      </c>
      <c r="H13" s="11">
        <v>0.2</v>
      </c>
      <c r="I13" s="6" t="s">
        <v>26</v>
      </c>
      <c r="J13" s="6">
        <v>1</v>
      </c>
      <c r="K13" s="5">
        <f t="shared" si="0"/>
        <v>10</v>
      </c>
    </row>
    <row r="14" ht="12.75">
      <c r="A14" s="8" t="s">
        <v>20</v>
      </c>
    </row>
    <row r="15" ht="12.75">
      <c r="A15" s="8"/>
    </row>
    <row r="16" ht="18.75">
      <c r="A16" s="1" t="s">
        <v>32</v>
      </c>
    </row>
    <row r="17" ht="15.75">
      <c r="A17" s="1"/>
    </row>
    <row r="18" ht="18.75">
      <c r="A18" s="1" t="s">
        <v>33</v>
      </c>
    </row>
    <row r="19" ht="15.75">
      <c r="A19" s="1"/>
    </row>
    <row r="20" ht="18.75">
      <c r="A20" s="1" t="s">
        <v>34</v>
      </c>
    </row>
  </sheetData>
  <mergeCells count="6">
    <mergeCell ref="A1:K1"/>
    <mergeCell ref="K4:K5"/>
    <mergeCell ref="E4:G4"/>
    <mergeCell ref="H4:J4"/>
    <mergeCell ref="A4:A5"/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25.140625" style="0" customWidth="1"/>
    <col min="2" max="2" width="19.7109375" style="4" customWidth="1"/>
    <col min="3" max="3" width="5.00390625" style="4" bestFit="1" customWidth="1"/>
    <col min="4" max="4" width="5.7109375" style="4" bestFit="1" customWidth="1"/>
    <col min="5" max="5" width="17.140625" style="13" customWidth="1"/>
    <col min="6" max="6" width="5.00390625" style="4" bestFit="1" customWidth="1"/>
    <col min="7" max="7" width="5.7109375" style="4" bestFit="1" customWidth="1"/>
    <col min="8" max="8" width="16.00390625" style="4" customWidth="1"/>
    <col min="9" max="9" width="5.00390625" style="4" bestFit="1" customWidth="1"/>
    <col min="10" max="10" width="5.7109375" style="4" bestFit="1" customWidth="1"/>
    <col min="11" max="11" width="10.7109375" style="4" customWidth="1"/>
  </cols>
  <sheetData>
    <row r="1" spans="1:11" s="3" customFormat="1" ht="27.75" customHeight="1" thickBot="1">
      <c r="A1" s="34" t="s">
        <v>0</v>
      </c>
      <c r="B1" s="36" t="s">
        <v>1</v>
      </c>
      <c r="C1" s="37"/>
      <c r="D1" s="38"/>
      <c r="E1" s="36" t="s">
        <v>2</v>
      </c>
      <c r="F1" s="37"/>
      <c r="G1" s="38"/>
      <c r="H1" s="36" t="s">
        <v>23</v>
      </c>
      <c r="I1" s="37"/>
      <c r="J1" s="38"/>
      <c r="K1" s="34" t="s">
        <v>3</v>
      </c>
    </row>
    <row r="2" spans="1:11" s="3" customFormat="1" ht="39" customHeight="1" thickBot="1">
      <c r="A2" s="35"/>
      <c r="B2" s="2" t="s">
        <v>4</v>
      </c>
      <c r="C2" s="2" t="s">
        <v>14</v>
      </c>
      <c r="D2" s="2" t="s">
        <v>5</v>
      </c>
      <c r="E2" s="14" t="s">
        <v>13</v>
      </c>
      <c r="F2" s="2" t="s">
        <v>14</v>
      </c>
      <c r="G2" s="2" t="s">
        <v>5</v>
      </c>
      <c r="H2" s="2" t="s">
        <v>22</v>
      </c>
      <c r="I2" s="18" t="s">
        <v>14</v>
      </c>
      <c r="J2" s="2" t="s">
        <v>5</v>
      </c>
      <c r="K2" s="35"/>
    </row>
    <row r="3" spans="1:11" ht="15" customHeight="1" thickBot="1">
      <c r="A3" s="20" t="s">
        <v>8</v>
      </c>
      <c r="B3" s="5">
        <v>6</v>
      </c>
      <c r="C3" s="19" t="s">
        <v>24</v>
      </c>
      <c r="D3" s="5">
        <f>(6+5)/2</f>
        <v>5.5</v>
      </c>
      <c r="E3" s="11">
        <f>19/19</f>
        <v>1</v>
      </c>
      <c r="F3" s="19" t="s">
        <v>15</v>
      </c>
      <c r="G3" s="5">
        <f>(10+7+6+5)/4</f>
        <v>7</v>
      </c>
      <c r="H3" s="11">
        <v>0.9167</v>
      </c>
      <c r="I3" s="19" t="s">
        <v>24</v>
      </c>
      <c r="J3" s="5">
        <v>6</v>
      </c>
      <c r="K3" s="19">
        <f aca="true" t="shared" si="0" ref="K3:K10">J3+G3+D3</f>
        <v>18.5</v>
      </c>
    </row>
    <row r="4" spans="1:11" s="22" customFormat="1" ht="15" customHeight="1" thickBot="1">
      <c r="A4" s="16" t="s">
        <v>7</v>
      </c>
      <c r="B4" s="6">
        <v>8</v>
      </c>
      <c r="C4" s="7" t="s">
        <v>16</v>
      </c>
      <c r="D4" s="6">
        <v>7</v>
      </c>
      <c r="E4" s="15">
        <f>34/36</f>
        <v>0.9444444444444444</v>
      </c>
      <c r="F4" s="6" t="s">
        <v>18</v>
      </c>
      <c r="G4" s="6">
        <v>4</v>
      </c>
      <c r="H4" s="11">
        <v>0.9296</v>
      </c>
      <c r="I4" s="7" t="s">
        <v>16</v>
      </c>
      <c r="J4" s="6">
        <v>7</v>
      </c>
      <c r="K4" s="19">
        <f t="shared" si="0"/>
        <v>18</v>
      </c>
    </row>
    <row r="5" spans="1:11" ht="15" customHeight="1" thickBot="1">
      <c r="A5" s="23" t="s">
        <v>6</v>
      </c>
      <c r="B5" s="6">
        <v>9</v>
      </c>
      <c r="C5" s="7" t="s">
        <v>15</v>
      </c>
      <c r="D5" s="5">
        <v>10</v>
      </c>
      <c r="E5" s="15">
        <f>30/33</f>
        <v>0.9090909090909091</v>
      </c>
      <c r="F5" s="6" t="s">
        <v>25</v>
      </c>
      <c r="G5" s="5">
        <v>2</v>
      </c>
      <c r="H5" s="11">
        <v>0.9101</v>
      </c>
      <c r="I5" s="6" t="s">
        <v>17</v>
      </c>
      <c r="J5" s="6">
        <v>5</v>
      </c>
      <c r="K5" s="19">
        <f t="shared" si="0"/>
        <v>17</v>
      </c>
    </row>
    <row r="6" spans="1:11" s="22" customFormat="1" ht="15" customHeight="1" thickBot="1">
      <c r="A6" s="17" t="s">
        <v>10</v>
      </c>
      <c r="B6" s="6">
        <v>6</v>
      </c>
      <c r="C6" s="7" t="s">
        <v>24</v>
      </c>
      <c r="D6" s="6">
        <f>(6+5)/2</f>
        <v>5.5</v>
      </c>
      <c r="E6" s="15">
        <f>24/24</f>
        <v>1</v>
      </c>
      <c r="F6" s="7" t="s">
        <v>15</v>
      </c>
      <c r="G6" s="6">
        <f>(10+7+6+5)/4</f>
        <v>7</v>
      </c>
      <c r="H6" s="11">
        <v>0.902</v>
      </c>
      <c r="I6" s="6" t="s">
        <v>18</v>
      </c>
      <c r="J6" s="6">
        <v>4</v>
      </c>
      <c r="K6" s="5">
        <f t="shared" si="0"/>
        <v>16.5</v>
      </c>
    </row>
    <row r="7" spans="1:11" ht="15" customHeight="1" thickBot="1">
      <c r="A7" s="21" t="s">
        <v>9</v>
      </c>
      <c r="B7" s="5">
        <v>4</v>
      </c>
      <c r="C7" s="5" t="s">
        <v>19</v>
      </c>
      <c r="D7" s="5">
        <f>(3+2)/2</f>
        <v>2.5</v>
      </c>
      <c r="E7" s="11">
        <f>26/28</f>
        <v>0.9285714285714286</v>
      </c>
      <c r="F7" s="5" t="s">
        <v>19</v>
      </c>
      <c r="G7" s="5">
        <v>3</v>
      </c>
      <c r="H7" s="11">
        <v>0.9545</v>
      </c>
      <c r="I7" s="7" t="s">
        <v>15</v>
      </c>
      <c r="J7" s="5">
        <v>10</v>
      </c>
      <c r="K7" s="5">
        <f t="shared" si="0"/>
        <v>15.5</v>
      </c>
    </row>
    <row r="8" spans="1:11" ht="16.5" thickBot="1">
      <c r="A8" s="17" t="s">
        <v>11</v>
      </c>
      <c r="B8" s="6">
        <v>4</v>
      </c>
      <c r="C8" s="6" t="s">
        <v>19</v>
      </c>
      <c r="D8" s="6">
        <f>(3+2)/2</f>
        <v>2.5</v>
      </c>
      <c r="E8" s="15">
        <v>1</v>
      </c>
      <c r="F8" s="7" t="s">
        <v>15</v>
      </c>
      <c r="G8" s="5">
        <f>(10+7+6+5)/4</f>
        <v>7</v>
      </c>
      <c r="H8" s="11">
        <v>0.8182</v>
      </c>
      <c r="I8" s="6" t="s">
        <v>19</v>
      </c>
      <c r="J8" s="6">
        <f>(3+2)/2</f>
        <v>2.5</v>
      </c>
      <c r="K8" s="5">
        <f t="shared" si="0"/>
        <v>12</v>
      </c>
    </row>
    <row r="9" spans="1:11" ht="15" customHeight="1" thickBot="1">
      <c r="A9" s="17" t="s">
        <v>27</v>
      </c>
      <c r="B9" s="6">
        <v>1</v>
      </c>
      <c r="C9" s="6" t="s">
        <v>26</v>
      </c>
      <c r="D9" s="6">
        <v>1</v>
      </c>
      <c r="E9" s="15">
        <f>24/24</f>
        <v>1</v>
      </c>
      <c r="F9" s="7" t="s">
        <v>15</v>
      </c>
      <c r="G9" s="5">
        <f>(10+7+6+5)/4</f>
        <v>7</v>
      </c>
      <c r="H9" s="11">
        <v>0.8182</v>
      </c>
      <c r="I9" s="6" t="s">
        <v>19</v>
      </c>
      <c r="J9" s="6">
        <f>(3+2)/2</f>
        <v>2.5</v>
      </c>
      <c r="K9" s="5">
        <f t="shared" si="0"/>
        <v>10.5</v>
      </c>
    </row>
    <row r="10" spans="1:11" ht="15" customHeight="1" thickBot="1">
      <c r="A10" s="17" t="s">
        <v>12</v>
      </c>
      <c r="B10" s="6">
        <v>5</v>
      </c>
      <c r="C10" s="6" t="s">
        <v>18</v>
      </c>
      <c r="D10" s="6">
        <v>4</v>
      </c>
      <c r="E10" s="15">
        <f>23/29</f>
        <v>0.7931034482758621</v>
      </c>
      <c r="F10" s="6" t="s">
        <v>26</v>
      </c>
      <c r="G10" s="6">
        <v>1</v>
      </c>
      <c r="H10" s="11">
        <v>0.4667</v>
      </c>
      <c r="I10" s="6" t="s">
        <v>26</v>
      </c>
      <c r="J10" s="6">
        <v>1</v>
      </c>
      <c r="K10" s="5">
        <f t="shared" si="0"/>
        <v>6</v>
      </c>
    </row>
    <row r="11" ht="15" customHeight="1"/>
    <row r="12" ht="12.75">
      <c r="A12" s="8" t="s">
        <v>20</v>
      </c>
    </row>
    <row r="14" ht="18.75">
      <c r="A14" s="1" t="s">
        <v>28</v>
      </c>
    </row>
    <row r="15" ht="15.75">
      <c r="A15" s="1"/>
    </row>
    <row r="16" ht="18.75">
      <c r="A16" s="1" t="s">
        <v>29</v>
      </c>
    </row>
    <row r="17" ht="15.75">
      <c r="A17" s="1"/>
    </row>
    <row r="18" ht="15.75">
      <c r="A18" s="1" t="s">
        <v>30</v>
      </c>
    </row>
  </sheetData>
  <mergeCells count="5">
    <mergeCell ref="K1:K2"/>
    <mergeCell ref="E1:G1"/>
    <mergeCell ref="H1:J1"/>
    <mergeCell ref="A1:A2"/>
    <mergeCell ref="B1:D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0" sqref="E10"/>
    </sheetView>
  </sheetViews>
  <sheetFormatPr defaultColWidth="9.140625" defaultRowHeight="12.75"/>
  <cols>
    <col min="1" max="1" width="24.00390625" style="0" bestFit="1" customWidth="1"/>
    <col min="2" max="2" width="26.7109375" style="4" customWidth="1"/>
    <col min="3" max="3" width="22.7109375" style="32" customWidth="1"/>
    <col min="4" max="4" width="25.57421875" style="4" bestFit="1" customWidth="1"/>
    <col min="5" max="5" width="7.57421875" style="4" bestFit="1" customWidth="1"/>
  </cols>
  <sheetData>
    <row r="1" spans="1:5" ht="18">
      <c r="A1" s="39" t="s">
        <v>21</v>
      </c>
      <c r="B1" s="39"/>
      <c r="C1" s="39"/>
      <c r="D1" s="39"/>
      <c r="E1" s="39"/>
    </row>
    <row r="2" spans="1:5" s="10" customFormat="1" ht="18">
      <c r="A2" s="9"/>
      <c r="B2" s="9"/>
      <c r="C2" s="31"/>
      <c r="D2" s="9"/>
      <c r="E2" s="9"/>
    </row>
    <row r="3" ht="16.5" thickBot="1">
      <c r="A3" s="1"/>
    </row>
    <row r="4" spans="1:5" s="3" customFormat="1" ht="27.75" customHeight="1" thickBot="1">
      <c r="A4" s="34" t="s">
        <v>0</v>
      </c>
      <c r="B4" s="24" t="s">
        <v>1</v>
      </c>
      <c r="C4" s="33" t="s">
        <v>2</v>
      </c>
      <c r="D4" s="24" t="s">
        <v>23</v>
      </c>
      <c r="E4" s="34" t="s">
        <v>3</v>
      </c>
    </row>
    <row r="5" spans="1:5" s="3" customFormat="1" ht="39" customHeight="1" thickBot="1">
      <c r="A5" s="35"/>
      <c r="B5" s="24" t="s">
        <v>5</v>
      </c>
      <c r="C5" s="33" t="s">
        <v>5</v>
      </c>
      <c r="D5" s="24" t="s">
        <v>5</v>
      </c>
      <c r="E5" s="40"/>
    </row>
    <row r="6" spans="1:5" ht="15" customHeight="1" thickBot="1">
      <c r="A6" s="27" t="s">
        <v>6</v>
      </c>
      <c r="B6" s="29">
        <f>'January 2007'!D6+'February 2007'!D11+March2007!D5</f>
        <v>24</v>
      </c>
      <c r="C6" s="29">
        <f>'January 2007'!G6+'February 2007'!G11+March2007!G5</f>
        <v>3</v>
      </c>
      <c r="D6" s="29">
        <f>'January 2007'!J6+'February 2007'!J11+March2007!J5</f>
        <v>11</v>
      </c>
      <c r="E6" s="30">
        <f aca="true" t="shared" si="0" ref="E6:E13">D6+C6+B6</f>
        <v>38</v>
      </c>
    </row>
    <row r="7" spans="1:5" ht="15" customHeight="1" thickBot="1">
      <c r="A7" s="17" t="s">
        <v>7</v>
      </c>
      <c r="B7" s="29">
        <f>'January 2007'!D7+'February 2007'!D6+March2007!D4</f>
        <v>24</v>
      </c>
      <c r="C7" s="29">
        <f>'January 2007'!G7+'February 2007'!G6+March2007!G4</f>
        <v>6</v>
      </c>
      <c r="D7" s="29">
        <f>'January 2007'!J7+'February 2007'!J6+March2007!J4</f>
        <v>17</v>
      </c>
      <c r="E7" s="30">
        <f t="shared" si="0"/>
        <v>47</v>
      </c>
    </row>
    <row r="8" spans="1:5" ht="15" customHeight="1" thickBot="1">
      <c r="A8" s="17" t="s">
        <v>27</v>
      </c>
      <c r="B8" s="29">
        <f>'January 2007'!D10+'February 2007'!D7+March2007!D9</f>
        <v>11.5</v>
      </c>
      <c r="C8" s="29">
        <f>'January 2007'!G10+'February 2007'!G7+March2007!G9</f>
        <v>14</v>
      </c>
      <c r="D8" s="29">
        <f>'January 2007'!J10+'February 2007'!J7+March2007!J9</f>
        <v>6.5</v>
      </c>
      <c r="E8" s="30">
        <f t="shared" si="0"/>
        <v>32</v>
      </c>
    </row>
    <row r="9" spans="1:5" ht="15" customHeight="1" thickBot="1">
      <c r="A9" s="17" t="s">
        <v>8</v>
      </c>
      <c r="B9" s="29">
        <f>'January 2007'!D11+'February 2007'!D12+March2007!D3</f>
        <v>10</v>
      </c>
      <c r="C9" s="29">
        <f>'January 2007'!G11+'February 2007'!G12+March2007!G3</f>
        <v>14</v>
      </c>
      <c r="D9" s="29">
        <f>'January 2007'!J11+'February 2007'!J12+March2007!J3</f>
        <v>8</v>
      </c>
      <c r="E9" s="30">
        <f t="shared" si="0"/>
        <v>32</v>
      </c>
    </row>
    <row r="10" spans="1:5" ht="15" customHeight="1" thickBot="1">
      <c r="A10" s="21" t="s">
        <v>9</v>
      </c>
      <c r="B10" s="29">
        <f>'January 2007'!D8+'February 2007'!D9+March2007!D7</f>
        <v>13</v>
      </c>
      <c r="C10" s="29">
        <f>'January 2007'!G8+'February 2007'!G9+March2007!G7</f>
        <v>7</v>
      </c>
      <c r="D10" s="29">
        <f>'January 2007'!J8+'February 2007'!J9+March2007!J7</f>
        <v>15</v>
      </c>
      <c r="E10" s="30">
        <f t="shared" si="0"/>
        <v>35</v>
      </c>
    </row>
    <row r="11" spans="1:5" ht="15" customHeight="1" thickBot="1">
      <c r="A11" s="17" t="s">
        <v>10</v>
      </c>
      <c r="B11" s="29">
        <f>'January 2007'!D12+'February 2007'!D10+March2007!D6</f>
        <v>10</v>
      </c>
      <c r="C11" s="29">
        <f>'January 2007'!G12+'February 2007'!G10+March2007!G6</f>
        <v>10</v>
      </c>
      <c r="D11" s="29">
        <f>'January 2007'!J12+'February 2007'!J10+March2007!J6</f>
        <v>11</v>
      </c>
      <c r="E11" s="30">
        <f t="shared" si="0"/>
        <v>31</v>
      </c>
    </row>
    <row r="12" spans="1:5" ht="15" customHeight="1" thickBot="1">
      <c r="A12" s="17" t="s">
        <v>11</v>
      </c>
      <c r="B12" s="29">
        <f>'February 2007'!D13+March2007!D8</f>
        <v>4.5</v>
      </c>
      <c r="C12" s="29">
        <f>'February 2007'!G13+March2007!G8</f>
        <v>14</v>
      </c>
      <c r="D12" s="29">
        <f>'February 2007'!J13+March2007!J8</f>
        <v>3.5</v>
      </c>
      <c r="E12" s="30">
        <f t="shared" si="0"/>
        <v>22</v>
      </c>
    </row>
    <row r="13" spans="1:5" ht="15" customHeight="1" thickBot="1">
      <c r="A13" s="17" t="s">
        <v>12</v>
      </c>
      <c r="B13" s="29">
        <f>'January 2007'!D9+'February 2007'!D8+March2007!D10</f>
        <v>16</v>
      </c>
      <c r="C13" s="29">
        <f>'January 2007'!G9+'February 2007'!G8+March2007!G10</f>
        <v>8</v>
      </c>
      <c r="D13" s="29">
        <f>'January 2007'!J9+'February 2007'!J8+March2007!J10</f>
        <v>4</v>
      </c>
      <c r="E13" s="30">
        <f t="shared" si="0"/>
        <v>28</v>
      </c>
    </row>
  </sheetData>
  <mergeCells count="3">
    <mergeCell ref="A1:E1"/>
    <mergeCell ref="A4:A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UCLA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cthomas</dc:creator>
  <cp:keywords/>
  <dc:description/>
  <cp:lastModifiedBy>Ken Booker</cp:lastModifiedBy>
  <cp:lastPrinted>2007-04-09T17:00:28Z</cp:lastPrinted>
  <dcterms:created xsi:type="dcterms:W3CDTF">2007-03-01T19:27:31Z</dcterms:created>
  <dcterms:modified xsi:type="dcterms:W3CDTF">2007-05-17T22:02:37Z</dcterms:modified>
  <cp:category/>
  <cp:version/>
  <cp:contentType/>
  <cp:contentStatus/>
</cp:coreProperties>
</file>